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<sst xmlns="http://schemas.openxmlformats.org/spreadsheetml/2006/main" count="214" uniqueCount="91">
  <si>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</si>
  <si>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</si>
  <si>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</si>
  <si>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</si>
  <si>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</si>
  <si>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</si>
  <si>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</si>
  <si>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</si>
  <si>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</si>
  <si>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</si>
  <si>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</si>
  <si>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</si>
  <si>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</si>
  <si>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</si>
  <si>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Свободы</t>
  </si>
  <si>
    <t>01.10.2012 г.</t>
  </si>
  <si>
    <t xml:space="preserve">Ремонт жилья </t>
  </si>
  <si>
    <t>Установка УУТЭ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</si>
  <si>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</si>
  <si>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</si>
  <si>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</si>
  <si>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</si>
  <si>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</si>
  <si>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</si>
  <si>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</si>
  <si>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</si>
  <si>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</si>
  <si>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</si>
  <si>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</si>
  <si>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</si>
  <si>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</si>
  <si>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</si>
  <si>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</si>
  <si>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</si>
  <si>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</si>
  <si>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</si>
  <si>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</si>
  <si>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</si>
  <si>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</si>
  <si>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</si>
  <si>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</si>
  <si>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Июнь 2017 г</t>
  </si>
  <si>
    <t>Вид работ</t>
  </si>
  <si>
    <t>Место проведения работ</t>
  </si>
  <si>
    <t>Сумма</t>
  </si>
  <si>
    <t>установка шаровых кранов</t>
  </si>
  <si>
    <t xml:space="preserve">Свободы 27 </t>
  </si>
  <si>
    <t>подвал</t>
  </si>
  <si>
    <t>ИТОГО</t>
  </si>
  <si>
    <t>Июль 2017 г</t>
  </si>
  <si>
    <t>смена трубопровода ф 110 мм</t>
  </si>
  <si>
    <t>подвал цк</t>
  </si>
  <si>
    <t>Ноябрь 2017 г</t>
  </si>
  <si>
    <t>изготовление и установка подвесного желоба</t>
  </si>
  <si>
    <t>1,3, подъезд (дворовая часть)</t>
  </si>
  <si>
    <t>ВСЕГО</t>
  </si>
  <si>
    <t>Январь 2017 г</t>
  </si>
  <si>
    <t xml:space="preserve">ремонт оконных рам </t>
  </si>
  <si>
    <t>Под 1-3</t>
  </si>
  <si>
    <t>Февраль 2017 г</t>
  </si>
  <si>
    <t>обход и осмотр подвала и инженерных коммуникаций</t>
  </si>
  <si>
    <t>Свободы, 27</t>
  </si>
  <si>
    <t>Март 2017</t>
  </si>
  <si>
    <t>Переодический осмотр вентиляционных каналов видеоаппаратурой и устранение завалов</t>
  </si>
  <si>
    <t>кв.21</t>
  </si>
  <si>
    <t>герметизация ввода ЦО</t>
  </si>
  <si>
    <t>Апрель 2017</t>
  </si>
  <si>
    <t>слив воды из систем</t>
  </si>
  <si>
    <t>закрытие отопительного периода</t>
  </si>
  <si>
    <t>Май 2017</t>
  </si>
  <si>
    <t>ремонт электроосвещения в подъезде (смена ламп)</t>
  </si>
  <si>
    <t>Подъезд 4, тамбур</t>
  </si>
  <si>
    <t>благоустройство придомовой территории (окраска деревьев)</t>
  </si>
  <si>
    <t>периодический осмотр вентиляционных и дымовых каналов</t>
  </si>
  <si>
    <t>кв.1,2,7,8,11,15,17,18,25,27,30</t>
  </si>
  <si>
    <t>гидравлические испытания внутридомовой системы ЦО</t>
  </si>
  <si>
    <t>смена светильников в подъезде</t>
  </si>
  <si>
    <t>Под 3</t>
  </si>
  <si>
    <t>ППР ВРУ</t>
  </si>
  <si>
    <t>дезинсекция подвальных помещений</t>
  </si>
  <si>
    <t>3-й подъезд, тамбур этаж № 1,3</t>
  </si>
  <si>
    <t>Август 2017 г</t>
  </si>
  <si>
    <t>ремонт э/освещения над подъездом жилого дома</t>
  </si>
  <si>
    <t>2-й подъезд</t>
  </si>
  <si>
    <t>Сентябрь 2017 г</t>
  </si>
  <si>
    <t>промывка системы ЦО</t>
  </si>
  <si>
    <t>Октябрь 2017 г</t>
  </si>
  <si>
    <t>ликвидация воздушных пробок в стояках</t>
  </si>
  <si>
    <t>кв. 6,15,15,21,23,25,28,31,1,4,6,10,22,24,27,30</t>
  </si>
  <si>
    <t>ликвидация воздушных пробок в стояках, устранение непрогревов системы ЦО</t>
  </si>
  <si>
    <t>кв. 22,24,27,30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</si>
</sst>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10" fillId="4" borderId="0" xfId="0" applyFont="1" applyFill="1" applyAlignment="1">
      <alignment/>
    </xf>
    <xf numFmtId="164" fontId="11" fillId="4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justify" wrapText="1"/>
    </xf>
    <xf numFmtId="164" fontId="6" fillId="2" borderId="1" xfId="0" applyFont="1" applyFill="1" applyBorder="1" applyAlignment="1">
      <alignment horizontal="center" wrapText="1"/>
    </xf>
    <xf numFmtId="164" fontId="6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37">
          <cell r="E1037">
            <v>16800.11</v>
          </cell>
          <cell r="F1037">
            <v>75089.97</v>
          </cell>
          <cell r="G1037">
            <v>127995.29000000001</v>
          </cell>
          <cell r="H1037">
            <v>129288.31999999996</v>
          </cell>
          <cell r="I1037">
            <v>16320.68</v>
          </cell>
          <cell r="J1037">
            <v>188057.61</v>
          </cell>
          <cell r="K1037">
            <v>15507.08000000006</v>
          </cell>
        </row>
        <row r="1038">
          <cell r="E1038">
            <v>186.15</v>
          </cell>
          <cell r="F1038">
            <v>12761.44</v>
          </cell>
          <cell r="G1038">
            <v>0</v>
          </cell>
          <cell r="H1038">
            <v>186.15</v>
          </cell>
          <cell r="I1038">
            <v>0</v>
          </cell>
          <cell r="J1038">
            <v>12947.59</v>
          </cell>
          <cell r="K1038">
            <v>0</v>
          </cell>
        </row>
        <row r="1039"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4">
          <cell r="E1044">
            <v>8219.21</v>
          </cell>
          <cell r="F1044">
            <v>-86402.13</v>
          </cell>
          <cell r="G1044">
            <v>52566.74</v>
          </cell>
          <cell r="H1044">
            <v>53251.740000000005</v>
          </cell>
          <cell r="I1044">
            <v>71102.33</v>
          </cell>
          <cell r="J1044">
            <v>-104252.72</v>
          </cell>
          <cell r="K1044">
            <v>7534.209999999992</v>
          </cell>
        </row>
        <row r="1045">
          <cell r="E1045">
            <v>5782.95</v>
          </cell>
          <cell r="F1045">
            <v>-5782.95</v>
          </cell>
          <cell r="G1045">
            <v>45622.04</v>
          </cell>
          <cell r="H1045">
            <v>46216.34999999999</v>
          </cell>
          <cell r="I1045">
            <v>45622.04</v>
          </cell>
          <cell r="J1045">
            <v>-5188.640000000007</v>
          </cell>
          <cell r="K1045">
            <v>5188.640000000007</v>
          </cell>
        </row>
        <row r="1046">
          <cell r="E1046">
            <v>865.66</v>
          </cell>
          <cell r="F1046">
            <v>9555.26</v>
          </cell>
          <cell r="G1046">
            <v>15207.360000000002</v>
          </cell>
          <cell r="H1046">
            <v>15405.500000000004</v>
          </cell>
          <cell r="I1046">
            <v>6255</v>
          </cell>
          <cell r="J1046">
            <v>18705.760000000002</v>
          </cell>
          <cell r="K1046">
            <v>667.5199999999986</v>
          </cell>
        </row>
        <row r="1047">
          <cell r="E1047">
            <v>107.08</v>
          </cell>
          <cell r="F1047">
            <v>3948.87</v>
          </cell>
          <cell r="G1047">
            <v>2027.69</v>
          </cell>
          <cell r="H1047">
            <v>2054.0699999999997</v>
          </cell>
          <cell r="I1047">
            <v>0</v>
          </cell>
          <cell r="J1047">
            <v>6002.94</v>
          </cell>
          <cell r="K1047">
            <v>80.70000000000027</v>
          </cell>
        </row>
        <row r="1048">
          <cell r="E1048">
            <v>401.47</v>
          </cell>
          <cell r="F1048">
            <v>-8770.06</v>
          </cell>
          <cell r="G1048">
            <v>2585.2599999999998</v>
          </cell>
          <cell r="H1048">
            <v>2618.94</v>
          </cell>
          <cell r="I1048">
            <v>2854.08</v>
          </cell>
          <cell r="J1048">
            <v>-9005.199999999999</v>
          </cell>
          <cell r="K1048">
            <v>367.7899999999995</v>
          </cell>
        </row>
        <row r="1049">
          <cell r="E1049">
            <v>11.78</v>
          </cell>
          <cell r="F1049">
            <v>311.22</v>
          </cell>
          <cell r="G1049">
            <v>76.02</v>
          </cell>
          <cell r="H1049">
            <v>77.02000000000001</v>
          </cell>
          <cell r="I1049">
            <v>0</v>
          </cell>
          <cell r="J1049">
            <v>388.24</v>
          </cell>
          <cell r="K1049">
            <v>10.779999999999987</v>
          </cell>
        </row>
        <row r="1050">
          <cell r="E1050">
            <v>2810.42</v>
          </cell>
          <cell r="F1050">
            <v>-2810.42</v>
          </cell>
          <cell r="G1050">
            <v>24078.339999999993</v>
          </cell>
          <cell r="H1050">
            <v>24392.060000000005</v>
          </cell>
          <cell r="I1050">
            <v>24078.339999999993</v>
          </cell>
          <cell r="J1050">
            <v>-2496.699999999986</v>
          </cell>
          <cell r="K1050">
            <v>2496.69999999999</v>
          </cell>
        </row>
        <row r="1051">
          <cell r="E1051">
            <v>1308.32</v>
          </cell>
          <cell r="F1051">
            <v>-27307.04</v>
          </cell>
          <cell r="G1051">
            <v>8870.970000000001</v>
          </cell>
          <cell r="H1051">
            <v>8986.560000000001</v>
          </cell>
          <cell r="I1051">
            <v>18730.83154</v>
          </cell>
          <cell r="J1051">
            <v>-37051.311539999995</v>
          </cell>
          <cell r="K1051">
            <v>1192.7299999999996</v>
          </cell>
        </row>
        <row r="1052">
          <cell r="E1052">
            <v>357.72</v>
          </cell>
          <cell r="F1052">
            <v>-72125.15</v>
          </cell>
          <cell r="G1052">
            <v>2306.7200000000003</v>
          </cell>
          <cell r="H1052">
            <v>2336.56</v>
          </cell>
          <cell r="I1052">
            <v>0</v>
          </cell>
          <cell r="J1052">
            <v>-69788.59</v>
          </cell>
          <cell r="K1052">
            <v>327.88000000000056</v>
          </cell>
        </row>
        <row r="1054">
          <cell r="E1054">
            <v>6766.88</v>
          </cell>
          <cell r="F1054">
            <v>-6743.14</v>
          </cell>
          <cell r="G1054">
            <v>50691.00000000001</v>
          </cell>
          <cell r="H1054">
            <v>51174.87</v>
          </cell>
          <cell r="I1054">
            <v>50691.00000000001</v>
          </cell>
          <cell r="J1054">
            <v>-6259.270000000004</v>
          </cell>
          <cell r="K1054">
            <v>6283.010000000002</v>
          </cell>
        </row>
        <row r="1055">
          <cell r="E1055">
            <v>0</v>
          </cell>
          <cell r="F1055">
            <v>0</v>
          </cell>
          <cell r="G1055">
            <v>1899.2300000000005</v>
          </cell>
          <cell r="H1055">
            <v>3427.29</v>
          </cell>
          <cell r="I1055">
            <v>1899.2300000000005</v>
          </cell>
          <cell r="J1055">
            <v>1528.0599999999995</v>
          </cell>
          <cell r="K1055">
            <v>-1528.0599999999995</v>
          </cell>
        </row>
        <row r="1056">
          <cell r="E1056">
            <v>834.43</v>
          </cell>
          <cell r="F1056">
            <v>-834.43</v>
          </cell>
          <cell r="G1056">
            <v>8892.44</v>
          </cell>
          <cell r="H1056">
            <v>8377.17</v>
          </cell>
          <cell r="I1056">
            <v>8892.44</v>
          </cell>
          <cell r="J1056">
            <v>-1349.7000000000007</v>
          </cell>
          <cell r="K1056">
            <v>1349.7000000000007</v>
          </cell>
        </row>
        <row r="1057">
          <cell r="E1057">
            <v>1041.16</v>
          </cell>
          <cell r="F1057">
            <v>-1041.16</v>
          </cell>
          <cell r="G1057">
            <v>8871.970000000001</v>
          </cell>
          <cell r="H1057">
            <v>8909.61</v>
          </cell>
          <cell r="I1057">
            <v>8871.970000000001</v>
          </cell>
          <cell r="J1057">
            <v>-1003.5200000000004</v>
          </cell>
          <cell r="K1057">
            <v>1003.5200000000004</v>
          </cell>
        </row>
        <row r="1058">
          <cell r="E1058">
            <v>6594.14</v>
          </cell>
          <cell r="F1058">
            <v>-6594.14</v>
          </cell>
          <cell r="G1058">
            <v>47649.68</v>
          </cell>
          <cell r="H1058">
            <v>48328.61</v>
          </cell>
          <cell r="I1058">
            <v>47649.68</v>
          </cell>
          <cell r="J1058">
            <v>-5915.209999999999</v>
          </cell>
          <cell r="K1058">
            <v>5915.209999999999</v>
          </cell>
        </row>
        <row r="1059">
          <cell r="E1059">
            <v>8655.83</v>
          </cell>
          <cell r="F1059">
            <v>-8655.83</v>
          </cell>
          <cell r="G1059">
            <v>63363.80999999999</v>
          </cell>
          <cell r="H1059">
            <v>64165.87999999999</v>
          </cell>
          <cell r="I1059">
            <v>63363.80999999999</v>
          </cell>
          <cell r="J1059">
            <v>-7853.760000000002</v>
          </cell>
          <cell r="K1059">
            <v>7853.759999999995</v>
          </cell>
        </row>
        <row r="1060">
          <cell r="E1060">
            <v>7393.47</v>
          </cell>
          <cell r="F1060">
            <v>-7393.47</v>
          </cell>
          <cell r="G1060">
            <v>55253.27</v>
          </cell>
          <cell r="H1060">
            <v>55853.68</v>
          </cell>
          <cell r="I1060">
            <v>55253.27</v>
          </cell>
          <cell r="J1060">
            <v>-6793.059999999998</v>
          </cell>
          <cell r="K1060">
            <v>6793.059999999998</v>
          </cell>
        </row>
        <row r="1061">
          <cell r="E1061">
            <v>0</v>
          </cell>
          <cell r="F1061">
            <v>0</v>
          </cell>
          <cell r="G1061">
            <v>25729.420000000002</v>
          </cell>
          <cell r="H1061">
            <v>25856.43</v>
          </cell>
          <cell r="I1061">
            <v>25729.420000000002</v>
          </cell>
          <cell r="J1061">
            <v>127.0099999999984</v>
          </cell>
          <cell r="K1061">
            <v>-127.0099999999984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B38" sqref="B38"/>
    </sheetView>
  </sheetViews>
  <sheetFormatPr defaultColWidth="12.57421875" defaultRowHeight="12.75"/>
  <cols>
    <col min="1" max="1" width="7.57421875" style="0" customWidth="1"/>
    <col min="2" max="2" width="25.28125" style="0" customWidth="1"/>
    <col min="3" max="3" width="11.57421875" style="0" customWidth="1"/>
    <col min="4" max="4" width="0" style="0" hidden="1" customWidth="1"/>
    <col min="5" max="5" width="22.421875" style="0" customWidth="1"/>
    <col min="6" max="6" width="24.28125" style="0" customWidth="1"/>
    <col min="7" max="7" width="21.7109375" style="0" customWidth="1"/>
    <col min="8" max="8" width="18.140625" style="0" customWidth="1"/>
    <col min="9" max="9" width="20.7109375" style="0" customWidth="1"/>
    <col min="10" max="10" width="17.28125" style="0" customWidth="1"/>
    <col min="11" max="11" width="19.57421875" style="0" customWidth="1"/>
    <col min="12" max="12" width="22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0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32</v>
      </c>
      <c r="B5" s="5" t="s">
        <v>14</v>
      </c>
      <c r="C5" s="5">
        <v>27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4">
        <f>'[1]Лицевые счета домов свод'!E1037</f>
        <v>16800.11</v>
      </c>
      <c r="F6" s="4">
        <f>'[1]Лицевые счета домов свод'!F1037</f>
        <v>75089.97</v>
      </c>
      <c r="G6" s="4">
        <f>'[1]Лицевые счета домов свод'!G1037</f>
        <v>127995.29000000001</v>
      </c>
      <c r="H6" s="4">
        <f>'[1]Лицевые счета домов свод'!H1037</f>
        <v>129288.31999999996</v>
      </c>
      <c r="I6" s="4">
        <f>'[1]Лицевые счета домов свод'!I1037</f>
        <v>16320.68</v>
      </c>
      <c r="J6" s="4">
        <f>'[1]Лицевые счета домов свод'!J1037</f>
        <v>188057.61</v>
      </c>
      <c r="K6" s="4">
        <f>'[1]Лицевые счета домов свод'!K1037</f>
        <v>15507.08000000006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свод'!E1038</f>
        <v>186.15</v>
      </c>
      <c r="F7" s="4">
        <f>'[1]Лицевые счета домов свод'!F1038</f>
        <v>12761.44</v>
      </c>
      <c r="G7" s="4">
        <f>'[1]Лицевые счета домов свод'!G1038</f>
        <v>0</v>
      </c>
      <c r="H7" s="4">
        <f>'[1]Лицевые счета домов свод'!H1038</f>
        <v>186.15</v>
      </c>
      <c r="I7" s="4">
        <f>'[1]Лицевые счета домов свод'!I1038</f>
        <v>0</v>
      </c>
      <c r="J7" s="4">
        <f>'[1]Лицевые счета домов свод'!J1038</f>
        <v>12947.59</v>
      </c>
      <c r="K7" s="4">
        <f>'[1]Лицевые счета домов свод'!K1038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свод'!E1039</f>
        <v>0</v>
      </c>
      <c r="F8" s="4">
        <f>'[1]Лицевые счета домов свод'!F1039</f>
        <v>0</v>
      </c>
      <c r="G8" s="4">
        <f>'[1]Лицевые счета домов свод'!G1039</f>
        <v>0</v>
      </c>
      <c r="H8" s="4">
        <f>'[1]Лицевые счета домов свод'!H1039</f>
        <v>0</v>
      </c>
      <c r="I8" s="4">
        <f>'[1]Лицевые счета домов свод'!I1039</f>
        <v>0</v>
      </c>
      <c r="J8" s="4">
        <f>'[1]Лицевые счета домов свод'!J1039</f>
        <v>0</v>
      </c>
      <c r="K8" s="4">
        <f>'[1]Лицевые счета домов свод'!K1039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свод'!E1040</f>
        <v>0</v>
      </c>
      <c r="F9" s="4">
        <f>'[1]Лицевые счета домов свод'!F1040</f>
        <v>0</v>
      </c>
      <c r="G9" s="4">
        <f>'[1]Лицевые счета домов свод'!G1040</f>
        <v>0</v>
      </c>
      <c r="H9" s="4">
        <f>'[1]Лицевые счета домов свод'!H1040</f>
        <v>0</v>
      </c>
      <c r="I9" s="4">
        <f>'[1]Лицевые счета домов свод'!I1040</f>
        <v>0</v>
      </c>
      <c r="J9" s="4">
        <f>'[1]Лицевые счета домов свод'!J1040</f>
        <v>0</v>
      </c>
      <c r="K9" s="4">
        <f>'[1]Лицевые счета домов свод'!K1040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свод'!E1041</f>
        <v>0</v>
      </c>
      <c r="F10" s="4">
        <f>'[1]Лицевые счета домов свод'!F1041</f>
        <v>0</v>
      </c>
      <c r="G10" s="4">
        <f>'[1]Лицевые счета домов свод'!G1041</f>
        <v>0</v>
      </c>
      <c r="H10" s="4">
        <f>'[1]Лицевые счета домов свод'!H1041</f>
        <v>0</v>
      </c>
      <c r="I10" s="4">
        <f>'[1]Лицевые счета домов свод'!I1041</f>
        <v>0</v>
      </c>
      <c r="J10" s="4">
        <f>'[1]Лицевые счета домов свод'!J1041</f>
        <v>0</v>
      </c>
      <c r="K10" s="4">
        <f>'[1]Лицевые счета домов свод'!K1041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свод'!E1042</f>
        <v>0</v>
      </c>
      <c r="F11" s="4">
        <f>'[1]Лицевые счета домов свод'!F1042</f>
        <v>0</v>
      </c>
      <c r="G11" s="4">
        <f>'[1]Лицевые счета домов свод'!G1042</f>
        <v>0</v>
      </c>
      <c r="H11" s="4">
        <f>'[1]Лицевые счета домов свод'!H1042</f>
        <v>0</v>
      </c>
      <c r="I11" s="4">
        <f>'[1]Лицевые счета домов свод'!I1042</f>
        <v>0</v>
      </c>
      <c r="J11" s="4">
        <f>'[1]Лицевые счета домов свод'!J1042</f>
        <v>0</v>
      </c>
      <c r="K11" s="4">
        <f>'[1]Лицевые счета домов свод'!K1042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SUM(E5:E11)</f>
        <v>16986.260000000002</v>
      </c>
      <c r="F12" s="4">
        <f>SUM(F5:F11)</f>
        <v>87851.41</v>
      </c>
      <c r="G12" s="4">
        <f>SUM(G5:G11)</f>
        <v>127995.29000000001</v>
      </c>
      <c r="H12" s="4">
        <f>SUM(H5:H11)</f>
        <v>129474.46999999996</v>
      </c>
      <c r="I12" s="4">
        <f>SUM(I5:I11)</f>
        <v>16320.68</v>
      </c>
      <c r="J12" s="4">
        <f>SUM(J5:J11)</f>
        <v>201005.19999999998</v>
      </c>
      <c r="K12" s="4">
        <f>SUM(K5:K11)</f>
        <v>15507.08000000006</v>
      </c>
      <c r="L12" s="3"/>
    </row>
    <row r="13" spans="1:12" s="2" customFormat="1" ht="18.75" customHeight="1" hidden="1">
      <c r="A13" s="3"/>
      <c r="B13" s="3"/>
      <c r="C13" s="3"/>
      <c r="D13" s="7" t="s">
        <v>23</v>
      </c>
      <c r="E13" s="4">
        <f>'[1]Лицевые счета домов свод'!E1044</f>
        <v>8219.21</v>
      </c>
      <c r="F13" s="4">
        <f>'[1]Лицевые счета домов свод'!F1044</f>
        <v>-86402.13</v>
      </c>
      <c r="G13" s="4">
        <f>'[1]Лицевые счета домов свод'!G1044</f>
        <v>52566.74</v>
      </c>
      <c r="H13" s="4">
        <f>'[1]Лицевые счета домов свод'!H1044</f>
        <v>53251.740000000005</v>
      </c>
      <c r="I13" s="4">
        <f>'[1]Лицевые счета домов свод'!I1044</f>
        <v>71102.33</v>
      </c>
      <c r="J13" s="4">
        <f>'[1]Лицевые счета домов свод'!J1044</f>
        <v>-104252.72</v>
      </c>
      <c r="K13" s="4">
        <f>'[1]Лицевые счета домов свод'!K1044</f>
        <v>7534.209999999992</v>
      </c>
      <c r="L13" s="3"/>
    </row>
    <row r="14" spans="1:12" s="2" customFormat="1" ht="33.75" customHeight="1" hidden="1">
      <c r="A14" s="3"/>
      <c r="B14" s="3"/>
      <c r="C14" s="3"/>
      <c r="D14" s="7" t="s">
        <v>24</v>
      </c>
      <c r="E14" s="4">
        <f>'[1]Лицевые счета домов свод'!E1045</f>
        <v>5782.95</v>
      </c>
      <c r="F14" s="4">
        <f>'[1]Лицевые счета домов свод'!F1045</f>
        <v>-5782.95</v>
      </c>
      <c r="G14" s="4">
        <f>'[1]Лицевые счета домов свод'!G1045</f>
        <v>45622.04</v>
      </c>
      <c r="H14" s="4">
        <f>'[1]Лицевые счета домов свод'!H1045</f>
        <v>46216.34999999999</v>
      </c>
      <c r="I14" s="4">
        <f>'[1]Лицевые счета домов свод'!I1045</f>
        <v>45622.04</v>
      </c>
      <c r="J14" s="4">
        <f>'[1]Лицевые счета домов свод'!J1045</f>
        <v>-5188.640000000007</v>
      </c>
      <c r="K14" s="4">
        <f>'[1]Лицевые счета домов свод'!K1045</f>
        <v>5188.640000000007</v>
      </c>
      <c r="L14" s="3"/>
    </row>
    <row r="15" spans="1:12" s="2" customFormat="1" ht="33" customHeight="1" hidden="1">
      <c r="A15" s="3"/>
      <c r="B15" s="3"/>
      <c r="C15" s="3"/>
      <c r="D15" s="7" t="s">
        <v>25</v>
      </c>
      <c r="E15" s="4">
        <f>'[1]Лицевые счета домов свод'!E1046</f>
        <v>865.66</v>
      </c>
      <c r="F15" s="4">
        <f>'[1]Лицевые счета домов свод'!F1046</f>
        <v>9555.26</v>
      </c>
      <c r="G15" s="4">
        <f>'[1]Лицевые счета домов свод'!G1046</f>
        <v>15207.360000000002</v>
      </c>
      <c r="H15" s="4">
        <f>'[1]Лицевые счета домов свод'!H1046</f>
        <v>15405.500000000004</v>
      </c>
      <c r="I15" s="4">
        <f>'[1]Лицевые счета домов свод'!I1046</f>
        <v>6255</v>
      </c>
      <c r="J15" s="4">
        <f>'[1]Лицевые счета домов свод'!J1046</f>
        <v>18705.760000000002</v>
      </c>
      <c r="K15" s="4">
        <f>'[1]Лицевые счета домов свод'!K1046</f>
        <v>667.5199999999986</v>
      </c>
      <c r="L15" s="3"/>
    </row>
    <row r="16" spans="1:12" s="2" customFormat="1" ht="33" customHeight="1" hidden="1">
      <c r="A16" s="3"/>
      <c r="B16" s="3"/>
      <c r="C16" s="3"/>
      <c r="D16" s="7" t="s">
        <v>26</v>
      </c>
      <c r="E16" s="4">
        <f>'[1]Лицевые счета домов свод'!E1047</f>
        <v>107.08</v>
      </c>
      <c r="F16" s="4">
        <f>'[1]Лицевые счета домов свод'!F1047</f>
        <v>3948.87</v>
      </c>
      <c r="G16" s="4">
        <f>'[1]Лицевые счета домов свод'!G1047</f>
        <v>2027.69</v>
      </c>
      <c r="H16" s="4">
        <f>'[1]Лицевые счета домов свод'!H1047</f>
        <v>2054.0699999999997</v>
      </c>
      <c r="I16" s="4">
        <f>'[1]Лицевые счета домов свод'!I1047</f>
        <v>0</v>
      </c>
      <c r="J16" s="4">
        <f>'[1]Лицевые счета домов свод'!J1047</f>
        <v>6002.94</v>
      </c>
      <c r="K16" s="4">
        <f>'[1]Лицевые счета домов свод'!K1047</f>
        <v>80.70000000000027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свод'!E1048</f>
        <v>401.47</v>
      </c>
      <c r="F17" s="4">
        <f>'[1]Лицевые счета домов свод'!F1048</f>
        <v>-8770.06</v>
      </c>
      <c r="G17" s="4">
        <f>'[1]Лицевые счета домов свод'!G1048</f>
        <v>2585.2599999999998</v>
      </c>
      <c r="H17" s="4">
        <f>'[1]Лицевые счета домов свод'!H1048</f>
        <v>2618.94</v>
      </c>
      <c r="I17" s="4">
        <f>'[1]Лицевые счета домов свод'!I1048</f>
        <v>2854.08</v>
      </c>
      <c r="J17" s="4">
        <f>'[1]Лицевые счета домов свод'!J1048</f>
        <v>-9005.199999999999</v>
      </c>
      <c r="K17" s="4">
        <f>'[1]Лицевые счета домов свод'!K1048</f>
        <v>367.7899999999995</v>
      </c>
      <c r="L17" s="3"/>
    </row>
    <row r="18" spans="1:12" s="2" customFormat="1" ht="25.5" customHeight="1" hidden="1">
      <c r="A18" s="3"/>
      <c r="B18" s="3"/>
      <c r="C18" s="3"/>
      <c r="D18" s="7" t="s">
        <v>28</v>
      </c>
      <c r="E18" s="4">
        <f>'[1]Лицевые счета домов свод'!E1049</f>
        <v>11.78</v>
      </c>
      <c r="F18" s="4">
        <f>'[1]Лицевые счета домов свод'!F1049</f>
        <v>311.22</v>
      </c>
      <c r="G18" s="4">
        <f>'[1]Лицевые счета домов свод'!G1049</f>
        <v>76.02</v>
      </c>
      <c r="H18" s="4">
        <f>'[1]Лицевые счета домов свод'!H1049</f>
        <v>77.02000000000001</v>
      </c>
      <c r="I18" s="4">
        <f>'[1]Лицевые счета домов свод'!I1049</f>
        <v>0</v>
      </c>
      <c r="J18" s="4">
        <f>'[1]Лицевые счета домов свод'!J1049</f>
        <v>388.24</v>
      </c>
      <c r="K18" s="4">
        <f>'[1]Лицевые счета домов свод'!K1049</f>
        <v>10.779999999999987</v>
      </c>
      <c r="L18" s="3"/>
    </row>
    <row r="19" spans="1:12" s="2" customFormat="1" ht="39.75" customHeight="1" hidden="1">
      <c r="A19" s="3"/>
      <c r="B19" s="3"/>
      <c r="C19" s="3"/>
      <c r="D19" s="7" t="s">
        <v>29</v>
      </c>
      <c r="E19" s="4">
        <f>'[1]Лицевые счета домов свод'!E1050</f>
        <v>2810.42</v>
      </c>
      <c r="F19" s="4">
        <f>'[1]Лицевые счета домов свод'!F1050</f>
        <v>-2810.42</v>
      </c>
      <c r="G19" s="4">
        <f>'[1]Лицевые счета домов свод'!G1050</f>
        <v>24078.339999999993</v>
      </c>
      <c r="H19" s="4">
        <f>'[1]Лицевые счета домов свод'!H1050</f>
        <v>24392.060000000005</v>
      </c>
      <c r="I19" s="4">
        <f>'[1]Лицевые счета домов свод'!I1050</f>
        <v>24078.339999999993</v>
      </c>
      <c r="J19" s="4">
        <f>'[1]Лицевые счета домов свод'!J1050</f>
        <v>-2496.699999999986</v>
      </c>
      <c r="K19" s="4">
        <f>'[1]Лицевые счета домов свод'!K1050</f>
        <v>2496.69999999999</v>
      </c>
      <c r="L19" s="3"/>
    </row>
    <row r="20" spans="1:12" s="2" customFormat="1" ht="23.25" customHeight="1" hidden="1">
      <c r="A20" s="3"/>
      <c r="B20" s="3"/>
      <c r="C20" s="3"/>
      <c r="D20" s="7" t="s">
        <v>30</v>
      </c>
      <c r="E20" s="4">
        <f>'[1]Лицевые счета домов свод'!E1051</f>
        <v>1308.32</v>
      </c>
      <c r="F20" s="4">
        <f>'[1]Лицевые счета домов свод'!F1051</f>
        <v>-27307.04</v>
      </c>
      <c r="G20" s="4">
        <f>'[1]Лицевые счета домов свод'!G1051</f>
        <v>8870.970000000001</v>
      </c>
      <c r="H20" s="4">
        <f>'[1]Лицевые счета домов свод'!H1051</f>
        <v>8986.560000000001</v>
      </c>
      <c r="I20" s="4">
        <f>'[1]Лицевые счета домов свод'!I1051</f>
        <v>18730.83154</v>
      </c>
      <c r="J20" s="4">
        <f>'[1]Лицевые счета домов свод'!J1051</f>
        <v>-37051.311539999995</v>
      </c>
      <c r="K20" s="4">
        <f>'[1]Лицевые счета домов свод'!K1051</f>
        <v>1192.7299999999996</v>
      </c>
      <c r="L20" s="3"/>
    </row>
    <row r="21" spans="1:12" s="2" customFormat="1" ht="30.75" customHeight="1" hidden="1">
      <c r="A21" s="3"/>
      <c r="B21" s="3"/>
      <c r="C21" s="3"/>
      <c r="D21" s="7" t="s">
        <v>31</v>
      </c>
      <c r="E21" s="4">
        <f>'[1]Лицевые счета домов свод'!E1052</f>
        <v>357.72</v>
      </c>
      <c r="F21" s="4">
        <f>'[1]Лицевые счета домов свод'!F1052</f>
        <v>-72125.15</v>
      </c>
      <c r="G21" s="4">
        <f>'[1]Лицевые счета домов свод'!G1052</f>
        <v>2306.7200000000003</v>
      </c>
      <c r="H21" s="4">
        <f>'[1]Лицевые счета домов свод'!H1052</f>
        <v>2336.56</v>
      </c>
      <c r="I21" s="4">
        <f>'[1]Лицевые счета домов свод'!I1052</f>
        <v>0</v>
      </c>
      <c r="J21" s="4">
        <f>'[1]Лицевые счета домов свод'!J1052</f>
        <v>-69788.59</v>
      </c>
      <c r="K21" s="4">
        <f>'[1]Лицевые счета домов свод'!K1052</f>
        <v>327.88000000000056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19864.61</v>
      </c>
      <c r="F22" s="4">
        <f>SUM(F13:F21)</f>
        <v>-189382.4</v>
      </c>
      <c r="G22" s="4">
        <f>SUM(G13:G21)</f>
        <v>153341.13999999998</v>
      </c>
      <c r="H22" s="4">
        <f>SUM(H13:H21)</f>
        <v>155338.8</v>
      </c>
      <c r="I22" s="8">
        <f>SUM(I13:I21)</f>
        <v>168642.62154</v>
      </c>
      <c r="J22" s="8">
        <f>SUM(J13:J21)</f>
        <v>-202686.22154</v>
      </c>
      <c r="K22" s="4">
        <f>SUM(K13:K21)</f>
        <v>17866.949999999986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свод'!E1054</f>
        <v>6766.88</v>
      </c>
      <c r="F23" s="4">
        <f>'[1]Лицевые счета домов свод'!F1054</f>
        <v>-6743.14</v>
      </c>
      <c r="G23" s="4">
        <f>'[1]Лицевые счета домов свод'!G1054</f>
        <v>50691.00000000001</v>
      </c>
      <c r="H23" s="4">
        <f>'[1]Лицевые счета домов свод'!H1054</f>
        <v>51174.87</v>
      </c>
      <c r="I23" s="4">
        <f>'[1]Лицевые счета домов свод'!I1054</f>
        <v>50691.00000000001</v>
      </c>
      <c r="J23" s="4">
        <f>'[1]Лицевые счета домов свод'!J1054</f>
        <v>-6259.270000000004</v>
      </c>
      <c r="K23" s="4">
        <f>'[1]Лицевые счета домов свод'!K1054</f>
        <v>6283.010000000002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свод'!E1055</f>
        <v>0</v>
      </c>
      <c r="F24" s="4">
        <f>'[1]Лицевые счета домов свод'!F1055</f>
        <v>0</v>
      </c>
      <c r="G24" s="4">
        <f>'[1]Лицевые счета домов свод'!G1055</f>
        <v>1899.2300000000005</v>
      </c>
      <c r="H24" s="4">
        <f>'[1]Лицевые счета домов свод'!H1055</f>
        <v>3427.29</v>
      </c>
      <c r="I24" s="4">
        <f>'[1]Лицевые счета домов свод'!I1055</f>
        <v>1899.2300000000005</v>
      </c>
      <c r="J24" s="4">
        <f>'[1]Лицевые счета домов свод'!J1055</f>
        <v>1528.0599999999995</v>
      </c>
      <c r="K24" s="4">
        <f>'[1]Лицевые счета домов свод'!K1055</f>
        <v>-1528.0599999999995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свод'!E1056</f>
        <v>834.43</v>
      </c>
      <c r="F25" s="4">
        <f>'[1]Лицевые счета домов свод'!F1056</f>
        <v>-834.43</v>
      </c>
      <c r="G25" s="4">
        <f>'[1]Лицевые счета домов свод'!G1056</f>
        <v>8892.44</v>
      </c>
      <c r="H25" s="4">
        <f>'[1]Лицевые счета домов свод'!H1056</f>
        <v>8377.17</v>
      </c>
      <c r="I25" s="4">
        <f>'[1]Лицевые счета домов свод'!I1056</f>
        <v>8892.44</v>
      </c>
      <c r="J25" s="4">
        <f>'[1]Лицевые счета домов свод'!J1056</f>
        <v>-1349.7000000000007</v>
      </c>
      <c r="K25" s="4">
        <f>'[1]Лицевые счета домов свод'!K1056</f>
        <v>1349.7000000000007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свод'!E1057</f>
        <v>1041.16</v>
      </c>
      <c r="F26" s="4">
        <f>'[1]Лицевые счета домов свод'!F1057</f>
        <v>-1041.16</v>
      </c>
      <c r="G26" s="4">
        <f>'[1]Лицевые счета домов свод'!G1057</f>
        <v>8871.970000000001</v>
      </c>
      <c r="H26" s="4">
        <f>'[1]Лицевые счета домов свод'!H1057</f>
        <v>8909.61</v>
      </c>
      <c r="I26" s="4">
        <f>'[1]Лицевые счета домов свод'!I1057</f>
        <v>8871.970000000001</v>
      </c>
      <c r="J26" s="4">
        <f>'[1]Лицевые счета домов свод'!J1057</f>
        <v>-1003.5200000000004</v>
      </c>
      <c r="K26" s="4">
        <f>'[1]Лицевые счета домов свод'!K1057</f>
        <v>1003.5200000000004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свод'!E1058</f>
        <v>6594.14</v>
      </c>
      <c r="F27" s="4">
        <f>'[1]Лицевые счета домов свод'!F1058</f>
        <v>-6594.14</v>
      </c>
      <c r="G27" s="4">
        <f>'[1]Лицевые счета домов свод'!G1058</f>
        <v>47649.68</v>
      </c>
      <c r="H27" s="4">
        <f>'[1]Лицевые счета домов свод'!H1058</f>
        <v>48328.61</v>
      </c>
      <c r="I27" s="4">
        <f>'[1]Лицевые счета домов свод'!I1058</f>
        <v>47649.68</v>
      </c>
      <c r="J27" s="4">
        <f>'[1]Лицевые счета домов свод'!J1058</f>
        <v>-5915.209999999999</v>
      </c>
      <c r="K27" s="4">
        <f>'[1]Лицевые счета домов свод'!K1058</f>
        <v>5915.209999999999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свод'!E1059</f>
        <v>8655.83</v>
      </c>
      <c r="F28" s="4">
        <f>'[1]Лицевые счета домов свод'!F1059</f>
        <v>-8655.83</v>
      </c>
      <c r="G28" s="4">
        <f>'[1]Лицевые счета домов свод'!G1059</f>
        <v>63363.80999999999</v>
      </c>
      <c r="H28" s="4">
        <f>'[1]Лицевые счета домов свод'!H1059</f>
        <v>64165.87999999999</v>
      </c>
      <c r="I28" s="4">
        <f>'[1]Лицевые счета домов свод'!I1059</f>
        <v>63363.80999999999</v>
      </c>
      <c r="J28" s="4">
        <f>'[1]Лицевые счета домов свод'!J1059</f>
        <v>-7853.760000000002</v>
      </c>
      <c r="K28" s="4">
        <f>'[1]Лицевые счета домов свод'!K1059</f>
        <v>7853.759999999995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свод'!E1060</f>
        <v>7393.47</v>
      </c>
      <c r="F29" s="4">
        <f>'[1]Лицевые счета домов свод'!F1060</f>
        <v>-7393.47</v>
      </c>
      <c r="G29" s="4">
        <f>'[1]Лицевые счета домов свод'!G1060</f>
        <v>55253.27</v>
      </c>
      <c r="H29" s="4">
        <f>'[1]Лицевые счета домов свод'!H1060</f>
        <v>55853.68</v>
      </c>
      <c r="I29" s="4">
        <f>'[1]Лицевые счета домов свод'!I1060</f>
        <v>55253.27</v>
      </c>
      <c r="J29" s="4">
        <f>'[1]Лицевые счета домов свод'!J1060</f>
        <v>-6793.059999999998</v>
      </c>
      <c r="K29" s="4">
        <f>'[1]Лицевые счета домов свод'!K1060</f>
        <v>6793.059999999998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свод'!E1061</f>
        <v>0</v>
      </c>
      <c r="F30" s="4">
        <f>'[1]Лицевые счета домов свод'!F1061</f>
        <v>0</v>
      </c>
      <c r="G30" s="4">
        <f>'[1]Лицевые счета домов свод'!G1061</f>
        <v>25729.420000000002</v>
      </c>
      <c r="H30" s="4">
        <f>'[1]Лицевые счета домов свод'!H1061</f>
        <v>25856.43</v>
      </c>
      <c r="I30" s="4">
        <f>'[1]Лицевые счета домов свод'!I1061</f>
        <v>25729.420000000002</v>
      </c>
      <c r="J30" s="4">
        <f>'[1]Лицевые счета домов свод'!J1061</f>
        <v>127.0099999999984</v>
      </c>
      <c r="K30" s="4">
        <f>'[1]Лицевые счета домов свод'!K1061</f>
        <v>-127.0099999999984</v>
      </c>
      <c r="L30" s="3"/>
    </row>
    <row r="31" spans="1:12" s="2" customFormat="1" ht="12.75">
      <c r="A31" s="3">
        <v>32</v>
      </c>
      <c r="B31" s="5" t="s">
        <v>14</v>
      </c>
      <c r="C31" s="5">
        <v>27</v>
      </c>
      <c r="D31" s="3"/>
      <c r="E31" s="4">
        <f>SUM(E23:E30)+E12+E22</f>
        <v>68136.78</v>
      </c>
      <c r="F31" s="4">
        <f>SUM(F23:F30)+F12+F22</f>
        <v>-132793.15999999997</v>
      </c>
      <c r="G31" s="4">
        <f>SUM(G23:G30)+G12+G22</f>
        <v>543687.25</v>
      </c>
      <c r="H31" s="4">
        <f>SUM(H23:H30)+H12+H22</f>
        <v>550906.8099999999</v>
      </c>
      <c r="I31" s="8">
        <f>SUM(I23:I30)+I12+I22</f>
        <v>447314.12153999996</v>
      </c>
      <c r="J31" s="8">
        <f>SUM(J23:J30)+J12+J22</f>
        <v>-29200.471540000028</v>
      </c>
      <c r="K31" s="4">
        <f>SUM(K23:K30)+K12+K22</f>
        <v>60917.220000000045</v>
      </c>
      <c r="L31" s="5" t="s">
        <v>15</v>
      </c>
    </row>
    <row r="32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0" zoomScaleNormal="80" workbookViewId="0" topLeftCell="A1">
      <selection activeCell="D52" sqref="D52"/>
    </sheetView>
  </sheetViews>
  <sheetFormatPr defaultColWidth="12.57421875" defaultRowHeight="12.75"/>
  <cols>
    <col min="1" max="1" width="8.00390625" style="0" customWidth="1"/>
    <col min="2" max="2" width="40.140625" style="0" customWidth="1"/>
    <col min="3" max="3" width="27.57421875" style="0" customWidth="1"/>
    <col min="4" max="4" width="37.57421875" style="0" customWidth="1"/>
    <col min="5" max="5" width="17.57421875" style="0" customWidth="1"/>
    <col min="6" max="16384" width="11.57421875" style="0" customWidth="1"/>
  </cols>
  <sheetData>
    <row r="1" spans="1:5" s="2" customFormat="1" ht="12.75">
      <c r="A1" s="9" t="s">
        <v>41</v>
      </c>
      <c r="B1" s="9"/>
      <c r="C1" s="9"/>
      <c r="D1" s="9"/>
      <c r="E1" s="9"/>
    </row>
    <row r="2" spans="1:5" s="2" customFormat="1" ht="12.75">
      <c r="A2" s="10" t="s">
        <v>1</v>
      </c>
      <c r="B2" s="9" t="s">
        <v>42</v>
      </c>
      <c r="C2" s="9" t="s">
        <v>2</v>
      </c>
      <c r="D2" s="9" t="s">
        <v>43</v>
      </c>
      <c r="E2" s="9" t="s">
        <v>44</v>
      </c>
    </row>
    <row r="3" spans="1:5" s="2" customFormat="1" ht="31.5" customHeight="1">
      <c r="A3" s="5">
        <v>1</v>
      </c>
      <c r="B3" s="11" t="s">
        <v>45</v>
      </c>
      <c r="C3" s="5" t="s">
        <v>46</v>
      </c>
      <c r="D3" s="5" t="s">
        <v>47</v>
      </c>
      <c r="E3" s="5">
        <v>8008.27</v>
      </c>
    </row>
    <row r="4" spans="1:5" s="2" customFormat="1" ht="16.5" customHeight="1" hidden="1">
      <c r="A4" s="5">
        <v>2</v>
      </c>
      <c r="B4" s="10"/>
      <c r="C4" s="10"/>
      <c r="D4" s="9"/>
      <c r="E4" s="9"/>
    </row>
    <row r="5" spans="1:5" s="2" customFormat="1" ht="12.75" hidden="1">
      <c r="A5" s="5">
        <v>3</v>
      </c>
      <c r="B5" s="10"/>
      <c r="C5" s="5"/>
      <c r="D5" s="5"/>
      <c r="E5" s="5"/>
    </row>
    <row r="6" spans="1:5" s="2" customFormat="1" ht="12.75" hidden="1">
      <c r="A6" s="5"/>
      <c r="B6" s="5" t="s">
        <v>48</v>
      </c>
      <c r="C6" s="5"/>
      <c r="D6" s="5"/>
      <c r="E6" s="5">
        <f>E4+E3+E5</f>
        <v>8008.27</v>
      </c>
    </row>
    <row r="7" spans="1:5" s="2" customFormat="1" ht="12.75">
      <c r="A7" s="9" t="s">
        <v>49</v>
      </c>
      <c r="B7" s="9"/>
      <c r="C7" s="9"/>
      <c r="D7" s="9"/>
      <c r="E7" s="9"/>
    </row>
    <row r="8" spans="1:5" s="2" customFormat="1" ht="12.75">
      <c r="A8" s="10" t="s">
        <v>1</v>
      </c>
      <c r="B8" s="9" t="s">
        <v>42</v>
      </c>
      <c r="C8" s="9" t="s">
        <v>2</v>
      </c>
      <c r="D8" s="9" t="s">
        <v>43</v>
      </c>
      <c r="E8" s="9" t="s">
        <v>44</v>
      </c>
    </row>
    <row r="9" spans="1:5" s="2" customFormat="1" ht="12.75">
      <c r="A9" s="5">
        <v>1</v>
      </c>
      <c r="B9" s="11" t="s">
        <v>50</v>
      </c>
      <c r="C9" s="10" t="s">
        <v>46</v>
      </c>
      <c r="D9" s="5" t="s">
        <v>51</v>
      </c>
      <c r="E9" s="5">
        <v>2951.7</v>
      </c>
    </row>
    <row r="10" spans="1:5" s="2" customFormat="1" ht="12.75" hidden="1">
      <c r="A10" s="5">
        <v>2</v>
      </c>
      <c r="B10" s="10"/>
      <c r="C10" s="10"/>
      <c r="D10" s="9"/>
      <c r="E10" s="9"/>
    </row>
    <row r="11" spans="1:5" s="2" customFormat="1" ht="12.75" hidden="1">
      <c r="A11" s="5">
        <v>3</v>
      </c>
      <c r="B11" s="5"/>
      <c r="C11" s="5"/>
      <c r="D11" s="5"/>
      <c r="E11" s="5"/>
    </row>
    <row r="12" spans="1:5" s="2" customFormat="1" ht="12.75" hidden="1">
      <c r="A12" s="5"/>
      <c r="B12" s="5" t="s">
        <v>48</v>
      </c>
      <c r="C12" s="5"/>
      <c r="D12" s="5"/>
      <c r="E12" s="5">
        <f>E9+E10+E11</f>
        <v>2951.7</v>
      </c>
    </row>
    <row r="13" spans="1:5" s="2" customFormat="1" ht="12.75" hidden="1">
      <c r="A13" s="3"/>
      <c r="B13" s="3"/>
      <c r="C13" s="3"/>
      <c r="D13" s="3"/>
      <c r="E13" s="3"/>
    </row>
    <row r="14" spans="1:5" s="2" customFormat="1" ht="12.75">
      <c r="A14" s="9" t="s">
        <v>52</v>
      </c>
      <c r="B14" s="9"/>
      <c r="C14" s="9"/>
      <c r="D14" s="9"/>
      <c r="E14" s="9"/>
    </row>
    <row r="15" spans="1:5" s="2" customFormat="1" ht="12.75">
      <c r="A15" s="10" t="s">
        <v>1</v>
      </c>
      <c r="B15" s="9" t="s">
        <v>42</v>
      </c>
      <c r="C15" s="9" t="s">
        <v>2</v>
      </c>
      <c r="D15" s="9" t="s">
        <v>43</v>
      </c>
      <c r="E15" s="9" t="s">
        <v>44</v>
      </c>
    </row>
    <row r="16" spans="1:5" s="2" customFormat="1" ht="12.75">
      <c r="A16" s="5">
        <v>1</v>
      </c>
      <c r="B16" s="11" t="s">
        <v>53</v>
      </c>
      <c r="C16" s="10" t="s">
        <v>46</v>
      </c>
      <c r="D16" s="5" t="s">
        <v>54</v>
      </c>
      <c r="E16" s="5">
        <v>5360.71</v>
      </c>
    </row>
    <row r="17" spans="1:5" ht="12.75" hidden="1">
      <c r="A17" s="12">
        <v>2</v>
      </c>
      <c r="B17" s="13"/>
      <c r="C17" s="13"/>
      <c r="D17" s="14"/>
      <c r="E17" s="14"/>
    </row>
    <row r="18" spans="1:5" ht="12.75" hidden="1">
      <c r="A18" s="12">
        <v>3</v>
      </c>
      <c r="B18" s="13"/>
      <c r="C18" s="13"/>
      <c r="D18" s="14"/>
      <c r="E18" s="14"/>
    </row>
    <row r="19" spans="1:5" ht="12.75" hidden="1">
      <c r="A19" s="15"/>
      <c r="B19" s="15" t="s">
        <v>48</v>
      </c>
      <c r="C19" s="15"/>
      <c r="D19" s="15"/>
      <c r="E19" s="15">
        <f>E16+E17+E18</f>
        <v>5360.71</v>
      </c>
    </row>
    <row r="20" spans="1:5" ht="12.75" hidden="1">
      <c r="A20" s="16"/>
      <c r="B20" s="16"/>
      <c r="C20" s="16"/>
      <c r="D20" s="16"/>
      <c r="E20" s="16"/>
    </row>
    <row r="21" spans="1:5" ht="12.75" hidden="1">
      <c r="A21" s="17"/>
      <c r="B21" s="17"/>
      <c r="C21" s="17"/>
      <c r="D21" s="17"/>
      <c r="E21" s="17"/>
    </row>
    <row r="22" spans="1:5" ht="12.75" hidden="1">
      <c r="A22" s="18" t="s">
        <v>1</v>
      </c>
      <c r="B22" s="19" t="s">
        <v>42</v>
      </c>
      <c r="C22" s="19" t="s">
        <v>2</v>
      </c>
      <c r="D22" s="19" t="s">
        <v>43</v>
      </c>
      <c r="E22" s="19" t="s">
        <v>44</v>
      </c>
    </row>
    <row r="23" spans="1:5" ht="12.75" hidden="1">
      <c r="A23" s="12">
        <v>1</v>
      </c>
      <c r="B23" s="13"/>
      <c r="C23" s="13"/>
      <c r="D23" s="14"/>
      <c r="E23" s="14"/>
    </row>
    <row r="24" spans="1:5" ht="12.75" hidden="1">
      <c r="A24" s="12">
        <v>2</v>
      </c>
      <c r="B24" s="13"/>
      <c r="C24" s="13"/>
      <c r="D24" s="14"/>
      <c r="E24" s="14"/>
    </row>
    <row r="25" spans="1:5" ht="12.75" hidden="1">
      <c r="A25" s="12">
        <v>3</v>
      </c>
      <c r="B25" s="12"/>
      <c r="C25" s="12"/>
      <c r="D25" s="12"/>
      <c r="E25" s="12"/>
    </row>
    <row r="26" spans="1:5" ht="12.75" hidden="1">
      <c r="A26" s="15"/>
      <c r="B26" s="15" t="s">
        <v>48</v>
      </c>
      <c r="C26" s="15"/>
      <c r="D26" s="15"/>
      <c r="E26" s="15">
        <f>E24+E23+E25</f>
        <v>0</v>
      </c>
    </row>
    <row r="27" spans="1:5" ht="12.75" hidden="1">
      <c r="A27" s="17"/>
      <c r="B27" s="17"/>
      <c r="C27" s="17"/>
      <c r="D27" s="17"/>
      <c r="E27" s="17"/>
    </row>
    <row r="28" spans="1:5" ht="12.75" hidden="1">
      <c r="A28" s="18" t="s">
        <v>1</v>
      </c>
      <c r="B28" s="19" t="s">
        <v>42</v>
      </c>
      <c r="C28" s="19" t="s">
        <v>2</v>
      </c>
      <c r="D28" s="19" t="s">
        <v>43</v>
      </c>
      <c r="E28" s="19" t="s">
        <v>44</v>
      </c>
    </row>
    <row r="29" spans="1:5" ht="12.75" hidden="1">
      <c r="A29" s="12">
        <v>1</v>
      </c>
      <c r="B29" s="20"/>
      <c r="C29" s="12"/>
      <c r="D29" s="12"/>
      <c r="E29" s="12"/>
    </row>
    <row r="30" spans="1:5" ht="12.75" hidden="1">
      <c r="A30" s="12">
        <v>2</v>
      </c>
      <c r="B30" s="13"/>
      <c r="C30" s="13"/>
      <c r="D30" s="14"/>
      <c r="E30" s="14"/>
    </row>
    <row r="31" spans="1:5" ht="12.75" hidden="1">
      <c r="A31" s="12">
        <v>3</v>
      </c>
      <c r="B31" s="13"/>
      <c r="C31" s="13"/>
      <c r="D31" s="14"/>
      <c r="E31" s="14"/>
    </row>
    <row r="32" spans="1:5" ht="12.75" hidden="1">
      <c r="A32" s="12">
        <v>4</v>
      </c>
      <c r="B32" s="13"/>
      <c r="C32" s="13"/>
      <c r="D32" s="14"/>
      <c r="E32" s="14"/>
    </row>
    <row r="33" spans="1:5" ht="12.75" hidden="1">
      <c r="A33" s="12">
        <v>5</v>
      </c>
      <c r="B33" s="12"/>
      <c r="C33" s="12"/>
      <c r="D33" s="12"/>
      <c r="E33" s="12"/>
    </row>
    <row r="34" spans="1:5" ht="12.75" hidden="1">
      <c r="A34" s="15"/>
      <c r="B34" s="15" t="s">
        <v>48</v>
      </c>
      <c r="C34" s="15"/>
      <c r="D34" s="15"/>
      <c r="E34" s="15">
        <f>E30+E31+E29+E32+E33</f>
        <v>0</v>
      </c>
    </row>
    <row r="35" spans="1:5" ht="12.75" hidden="1">
      <c r="A35" s="17"/>
      <c r="B35" s="17"/>
      <c r="C35" s="17"/>
      <c r="D35" s="17"/>
      <c r="E35" s="17"/>
    </row>
    <row r="36" spans="1:5" ht="12.75" hidden="1">
      <c r="A36" s="18" t="s">
        <v>1</v>
      </c>
      <c r="B36" s="19" t="s">
        <v>42</v>
      </c>
      <c r="C36" s="19" t="s">
        <v>2</v>
      </c>
      <c r="D36" s="19" t="s">
        <v>43</v>
      </c>
      <c r="E36" s="19" t="s">
        <v>44</v>
      </c>
    </row>
    <row r="37" spans="1:5" ht="12.75" hidden="1">
      <c r="A37" s="12">
        <v>1</v>
      </c>
      <c r="B37" s="12"/>
      <c r="C37" s="12"/>
      <c r="D37" s="12"/>
      <c r="E37" s="12"/>
    </row>
    <row r="38" spans="1:5" ht="12.75" hidden="1">
      <c r="A38" s="12">
        <v>2</v>
      </c>
      <c r="B38" s="13"/>
      <c r="C38" s="13"/>
      <c r="D38" s="14"/>
      <c r="E38" s="14"/>
    </row>
    <row r="39" spans="1:5" ht="12.75" hidden="1">
      <c r="A39" s="12">
        <v>3</v>
      </c>
      <c r="B39" s="12"/>
      <c r="C39" s="12"/>
      <c r="D39" s="12"/>
      <c r="E39" s="12"/>
    </row>
    <row r="40" spans="1:5" ht="12.75" hidden="1">
      <c r="A40" s="15"/>
      <c r="B40" s="15" t="s">
        <v>48</v>
      </c>
      <c r="C40" s="15"/>
      <c r="D40" s="15"/>
      <c r="E40" s="15">
        <f>E38+E37+E39</f>
        <v>0</v>
      </c>
    </row>
    <row r="41" spans="1:5" ht="12.75" hidden="1">
      <c r="A41" s="21"/>
      <c r="B41" s="22" t="s">
        <v>55</v>
      </c>
      <c r="C41" s="21"/>
      <c r="D41" s="21"/>
      <c r="E41" s="22">
        <f>E6+E12+E19+E26+E34+E40</f>
        <v>16320.68</v>
      </c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</sheetData>
  <sheetProtection selectLockedCells="1" selectUnlockedCells="1"/>
  <mergeCells count="6">
    <mergeCell ref="A1:E1"/>
    <mergeCell ref="A7:E7"/>
    <mergeCell ref="A14:E14"/>
    <mergeCell ref="A21:E21"/>
    <mergeCell ref="A27:E27"/>
    <mergeCell ref="A35:E35"/>
  </mergeCells>
  <printOptions/>
  <pageMargins left="0.7875" right="0.7875" top="1.0527777777777778" bottom="0.4618055555555556" header="0.7875" footer="0.19652777777777777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80" zoomScaleNormal="80" workbookViewId="0" topLeftCell="A1">
      <selection activeCell="F54" sqref="F54"/>
    </sheetView>
  </sheetViews>
  <sheetFormatPr defaultColWidth="12.57421875" defaultRowHeight="12.75"/>
  <cols>
    <col min="1" max="1" width="10.00390625" style="24" customWidth="1"/>
    <col min="2" max="2" width="34.28125" style="24" customWidth="1"/>
    <col min="3" max="3" width="24.00390625" style="24" customWidth="1"/>
    <col min="4" max="4" width="43.00390625" style="24" customWidth="1"/>
    <col min="5" max="5" width="17.7109375" style="24" customWidth="1"/>
    <col min="6" max="16384" width="11.57421875" style="24" customWidth="1"/>
  </cols>
  <sheetData>
    <row r="1" spans="1:5" s="25" customFormat="1" ht="19.5" customHeight="1">
      <c r="A1" s="10" t="s">
        <v>56</v>
      </c>
      <c r="B1" s="10"/>
      <c r="C1" s="10"/>
      <c r="D1" s="10"/>
      <c r="E1" s="10"/>
    </row>
    <row r="2" spans="1:5" s="25" customFormat="1" ht="12.75">
      <c r="A2" s="10" t="s">
        <v>1</v>
      </c>
      <c r="B2" s="10" t="s">
        <v>42</v>
      </c>
      <c r="C2" s="10" t="s">
        <v>2</v>
      </c>
      <c r="D2" s="10" t="s">
        <v>43</v>
      </c>
      <c r="E2" s="10" t="s">
        <v>44</v>
      </c>
    </row>
    <row r="3" spans="1:5" s="25" customFormat="1" ht="12.75">
      <c r="A3" s="6">
        <v>1</v>
      </c>
      <c r="B3" s="10" t="s">
        <v>57</v>
      </c>
      <c r="C3" s="6" t="s">
        <v>46</v>
      </c>
      <c r="D3" s="6" t="s">
        <v>58</v>
      </c>
      <c r="E3" s="6">
        <v>2324.33</v>
      </c>
    </row>
    <row r="4" spans="1:5" s="25" customFormat="1" ht="12.75" hidden="1">
      <c r="A4" s="6">
        <v>2</v>
      </c>
      <c r="B4" s="26"/>
      <c r="C4" s="10"/>
      <c r="D4" s="10"/>
      <c r="E4" s="10"/>
    </row>
    <row r="5" spans="1:5" s="25" customFormat="1" ht="12.75" hidden="1">
      <c r="A5" s="6">
        <v>3</v>
      </c>
      <c r="B5" s="10"/>
      <c r="C5" s="10"/>
      <c r="D5" s="10"/>
      <c r="E5" s="10"/>
    </row>
    <row r="6" spans="1:5" s="25" customFormat="1" ht="12.75" hidden="1">
      <c r="A6" s="6">
        <v>4</v>
      </c>
      <c r="B6" s="6"/>
      <c r="C6" s="10"/>
      <c r="D6" s="6"/>
      <c r="E6" s="6"/>
    </row>
    <row r="7" spans="1:5" s="25" customFormat="1" ht="12.75" hidden="1">
      <c r="A7" s="6"/>
      <c r="B7" s="6" t="s">
        <v>48</v>
      </c>
      <c r="C7" s="6"/>
      <c r="D7" s="6"/>
      <c r="E7" s="6">
        <f>E4+E5+E6+E3</f>
        <v>2324.33</v>
      </c>
    </row>
    <row r="8" spans="1:5" s="25" customFormat="1" ht="12.75" hidden="1">
      <c r="A8" s="7"/>
      <c r="B8" s="7"/>
      <c r="C8" s="7"/>
      <c r="D8" s="7"/>
      <c r="E8" s="7"/>
    </row>
    <row r="9" spans="1:5" s="25" customFormat="1" ht="12.75" customHeight="1" hidden="1">
      <c r="A9" s="10" t="s">
        <v>59</v>
      </c>
      <c r="B9" s="10"/>
      <c r="C9" s="10"/>
      <c r="D9" s="10"/>
      <c r="E9" s="10"/>
    </row>
    <row r="10" spans="1:5" s="25" customFormat="1" ht="12.75" hidden="1">
      <c r="A10" s="10" t="s">
        <v>1</v>
      </c>
      <c r="B10" s="10" t="s">
        <v>42</v>
      </c>
      <c r="C10" s="10" t="s">
        <v>2</v>
      </c>
      <c r="D10" s="10" t="s">
        <v>43</v>
      </c>
      <c r="E10" s="10" t="s">
        <v>44</v>
      </c>
    </row>
    <row r="11" spans="1:5" s="25" customFormat="1" ht="12.75" hidden="1">
      <c r="A11" s="6">
        <v>1</v>
      </c>
      <c r="B11" s="10" t="s">
        <v>60</v>
      </c>
      <c r="C11" s="6" t="s">
        <v>61</v>
      </c>
      <c r="D11" s="10"/>
      <c r="E11" s="10">
        <v>3339.32</v>
      </c>
    </row>
    <row r="12" spans="1:5" s="25" customFormat="1" ht="12.75" hidden="1">
      <c r="A12" s="6">
        <v>2</v>
      </c>
      <c r="B12" s="10"/>
      <c r="C12" s="10"/>
      <c r="D12" s="10"/>
      <c r="E12" s="10"/>
    </row>
    <row r="13" spans="1:5" s="25" customFormat="1" ht="12.75" hidden="1">
      <c r="A13" s="6">
        <v>3</v>
      </c>
      <c r="B13" s="10"/>
      <c r="C13" s="10"/>
      <c r="D13" s="10"/>
      <c r="E13" s="10"/>
    </row>
    <row r="14" spans="1:5" s="25" customFormat="1" ht="12.75" hidden="1">
      <c r="A14" s="6"/>
      <c r="B14" s="6" t="s">
        <v>48</v>
      </c>
      <c r="C14" s="6"/>
      <c r="D14" s="6"/>
      <c r="E14" s="6">
        <f>E11+E12+E13</f>
        <v>3339.32</v>
      </c>
    </row>
    <row r="15" spans="1:5" s="28" customFormat="1" ht="12.75" customHeight="1">
      <c r="A15" s="27" t="s">
        <v>62</v>
      </c>
      <c r="B15" s="27"/>
      <c r="C15" s="27"/>
      <c r="D15" s="27"/>
      <c r="E15" s="27"/>
    </row>
    <row r="16" spans="1:5" s="25" customFormat="1" ht="12.75">
      <c r="A16" s="10" t="s">
        <v>1</v>
      </c>
      <c r="B16" s="10" t="s">
        <v>42</v>
      </c>
      <c r="C16" s="10" t="s">
        <v>2</v>
      </c>
      <c r="D16" s="10" t="s">
        <v>43</v>
      </c>
      <c r="E16" s="10" t="s">
        <v>44</v>
      </c>
    </row>
    <row r="17" spans="1:5" s="25" customFormat="1" ht="57.75" customHeight="1">
      <c r="A17" s="6">
        <v>1</v>
      </c>
      <c r="B17" s="10" t="s">
        <v>63</v>
      </c>
      <c r="C17" s="10" t="s">
        <v>61</v>
      </c>
      <c r="D17" s="10" t="s">
        <v>64</v>
      </c>
      <c r="E17" s="10">
        <v>2595</v>
      </c>
    </row>
    <row r="18" spans="1:5" s="25" customFormat="1" ht="12.75">
      <c r="A18" s="6">
        <v>2</v>
      </c>
      <c r="B18" s="10" t="s">
        <v>65</v>
      </c>
      <c r="C18" s="10" t="s">
        <v>46</v>
      </c>
      <c r="D18" s="10"/>
      <c r="E18" s="10">
        <v>3401.22</v>
      </c>
    </row>
    <row r="19" spans="1:5" s="25" customFormat="1" ht="12.75" hidden="1">
      <c r="A19" s="6">
        <v>3</v>
      </c>
      <c r="B19" s="10"/>
      <c r="C19" s="10"/>
      <c r="D19" s="10"/>
      <c r="E19" s="10"/>
    </row>
    <row r="20" spans="1:5" s="25" customFormat="1" ht="12.75" hidden="1">
      <c r="A20" s="6"/>
      <c r="B20" s="6" t="s">
        <v>48</v>
      </c>
      <c r="C20" s="6"/>
      <c r="D20" s="6"/>
      <c r="E20" s="6">
        <f>E17+E18+E19</f>
        <v>5996.219999999999</v>
      </c>
    </row>
    <row r="21" spans="1:5" s="28" customFormat="1" ht="27" customHeight="1">
      <c r="A21" s="27" t="s">
        <v>66</v>
      </c>
      <c r="B21" s="27"/>
      <c r="C21" s="27"/>
      <c r="D21" s="27"/>
      <c r="E21" s="27"/>
    </row>
    <row r="22" spans="1:5" s="25" customFormat="1" ht="12.75">
      <c r="A22" s="10" t="s">
        <v>1</v>
      </c>
      <c r="B22" s="10" t="s">
        <v>42</v>
      </c>
      <c r="C22" s="10" t="s">
        <v>2</v>
      </c>
      <c r="D22" s="10" t="s">
        <v>43</v>
      </c>
      <c r="E22" s="10" t="s">
        <v>44</v>
      </c>
    </row>
    <row r="23" spans="1:5" s="25" customFormat="1" ht="47.25" customHeight="1">
      <c r="A23" s="6">
        <v>1</v>
      </c>
      <c r="B23" s="10" t="s">
        <v>67</v>
      </c>
      <c r="C23" s="10" t="s">
        <v>46</v>
      </c>
      <c r="D23" s="10" t="s">
        <v>68</v>
      </c>
      <c r="E23" s="10">
        <v>1290.71</v>
      </c>
    </row>
    <row r="24" spans="1:5" s="25" customFormat="1" ht="12.75" hidden="1">
      <c r="A24" s="6">
        <v>2</v>
      </c>
      <c r="B24" s="10"/>
      <c r="C24" s="10"/>
      <c r="D24" s="10"/>
      <c r="E24" s="10"/>
    </row>
    <row r="25" spans="1:5" s="25" customFormat="1" ht="12.75" hidden="1">
      <c r="A25" s="6">
        <v>3</v>
      </c>
      <c r="B25" s="10"/>
      <c r="C25" s="10"/>
      <c r="D25" s="10"/>
      <c r="E25" s="10"/>
    </row>
    <row r="26" spans="1:5" s="25" customFormat="1" ht="12.75" hidden="1">
      <c r="A26" s="6"/>
      <c r="B26" s="6" t="s">
        <v>48</v>
      </c>
      <c r="C26" s="6"/>
      <c r="D26" s="6"/>
      <c r="E26" s="6">
        <f>E24+E23+E25</f>
        <v>1290.71</v>
      </c>
    </row>
    <row r="27" spans="1:5" s="25" customFormat="1" ht="12.75" hidden="1">
      <c r="A27" s="7"/>
      <c r="B27" s="7"/>
      <c r="C27" s="7"/>
      <c r="D27" s="7"/>
      <c r="E27" s="7"/>
    </row>
    <row r="28" spans="1:5" s="28" customFormat="1" ht="19.5" customHeight="1">
      <c r="A28" s="27" t="s">
        <v>69</v>
      </c>
      <c r="B28" s="27"/>
      <c r="C28" s="27"/>
      <c r="D28" s="27"/>
      <c r="E28" s="27"/>
    </row>
    <row r="29" spans="1:5" s="25" customFormat="1" ht="12.75">
      <c r="A29" s="10" t="s">
        <v>1</v>
      </c>
      <c r="B29" s="10" t="s">
        <v>42</v>
      </c>
      <c r="C29" s="10" t="s">
        <v>2</v>
      </c>
      <c r="D29" s="10" t="s">
        <v>43</v>
      </c>
      <c r="E29" s="10" t="s">
        <v>44</v>
      </c>
    </row>
    <row r="30" spans="1:5" s="25" customFormat="1" ht="32.25" customHeight="1">
      <c r="A30" s="6">
        <v>1</v>
      </c>
      <c r="B30" s="26" t="s">
        <v>70</v>
      </c>
      <c r="C30" s="10" t="s">
        <v>46</v>
      </c>
      <c r="D30" s="10" t="s">
        <v>71</v>
      </c>
      <c r="E30" s="10">
        <v>150.05</v>
      </c>
    </row>
    <row r="31" spans="1:5" s="25" customFormat="1" ht="45.75" customHeight="1">
      <c r="A31" s="6">
        <v>2</v>
      </c>
      <c r="B31" s="10" t="s">
        <v>72</v>
      </c>
      <c r="C31" s="10" t="s">
        <v>46</v>
      </c>
      <c r="D31" s="10"/>
      <c r="E31" s="10">
        <v>654.17</v>
      </c>
    </row>
    <row r="32" spans="1:5" s="25" customFormat="1" ht="12.75" hidden="1">
      <c r="A32" s="6"/>
      <c r="B32" s="6" t="s">
        <v>48</v>
      </c>
      <c r="C32" s="6"/>
      <c r="D32" s="6"/>
      <c r="E32" s="6">
        <f>E30+E31</f>
        <v>804.22</v>
      </c>
    </row>
    <row r="33" spans="1:5" s="28" customFormat="1" ht="18" customHeight="1">
      <c r="A33" s="27" t="s">
        <v>41</v>
      </c>
      <c r="B33" s="27"/>
      <c r="C33" s="27"/>
      <c r="D33" s="27"/>
      <c r="E33" s="27"/>
    </row>
    <row r="34" spans="1:5" s="25" customFormat="1" ht="12.75">
      <c r="A34" s="10" t="s">
        <v>1</v>
      </c>
      <c r="B34" s="10" t="s">
        <v>42</v>
      </c>
      <c r="C34" s="10" t="s">
        <v>2</v>
      </c>
      <c r="D34" s="10" t="s">
        <v>43</v>
      </c>
      <c r="E34" s="10" t="s">
        <v>44</v>
      </c>
    </row>
    <row r="35" spans="1:5" s="25" customFormat="1" ht="38.25" customHeight="1">
      <c r="A35" s="6">
        <v>1</v>
      </c>
      <c r="B35" s="10" t="s">
        <v>73</v>
      </c>
      <c r="C35" s="10" t="s">
        <v>46</v>
      </c>
      <c r="D35" s="6" t="s">
        <v>74</v>
      </c>
      <c r="E35" s="6">
        <v>3660</v>
      </c>
    </row>
    <row r="36" spans="1:5" s="25" customFormat="1" ht="36" customHeight="1">
      <c r="A36" s="6">
        <v>2</v>
      </c>
      <c r="B36" s="10" t="s">
        <v>75</v>
      </c>
      <c r="C36" s="10" t="s">
        <v>46</v>
      </c>
      <c r="D36" s="10"/>
      <c r="E36" s="10">
        <v>35394.12</v>
      </c>
    </row>
    <row r="37" spans="1:5" s="25" customFormat="1" ht="12.75">
      <c r="A37" s="6">
        <v>3</v>
      </c>
      <c r="B37" s="6" t="s">
        <v>76</v>
      </c>
      <c r="C37" s="10" t="s">
        <v>46</v>
      </c>
      <c r="D37" s="6" t="s">
        <v>77</v>
      </c>
      <c r="E37" s="6">
        <v>1265.77</v>
      </c>
    </row>
    <row r="38" spans="1:5" s="25" customFormat="1" ht="12.75" hidden="1">
      <c r="A38" s="6"/>
      <c r="B38" s="6" t="s">
        <v>48</v>
      </c>
      <c r="C38" s="6"/>
      <c r="D38" s="6"/>
      <c r="E38" s="6">
        <f>E36+E37+E35</f>
        <v>40319.89</v>
      </c>
    </row>
    <row r="39" spans="1:5" s="25" customFormat="1" ht="21.75" customHeight="1">
      <c r="A39" s="10" t="s">
        <v>49</v>
      </c>
      <c r="B39" s="10"/>
      <c r="C39" s="10"/>
      <c r="D39" s="10"/>
      <c r="E39" s="10"/>
    </row>
    <row r="40" spans="1:5" s="25" customFormat="1" ht="12.75">
      <c r="A40" s="10" t="s">
        <v>1</v>
      </c>
      <c r="B40" s="10" t="s">
        <v>42</v>
      </c>
      <c r="C40" s="10" t="s">
        <v>2</v>
      </c>
      <c r="D40" s="10" t="s">
        <v>43</v>
      </c>
      <c r="E40" s="10" t="s">
        <v>44</v>
      </c>
    </row>
    <row r="41" spans="1:5" s="25" customFormat="1" ht="12.75">
      <c r="A41" s="6">
        <v>1</v>
      </c>
      <c r="B41" s="6" t="s">
        <v>78</v>
      </c>
      <c r="C41" s="10" t="s">
        <v>46</v>
      </c>
      <c r="D41" s="6"/>
      <c r="E41" s="6">
        <v>1089.01</v>
      </c>
    </row>
    <row r="42" spans="1:5" s="25" customFormat="1" ht="12.75">
      <c r="A42" s="6">
        <v>2</v>
      </c>
      <c r="B42" s="6" t="s">
        <v>79</v>
      </c>
      <c r="C42" s="10" t="s">
        <v>46</v>
      </c>
      <c r="D42" s="10"/>
      <c r="E42" s="10">
        <v>2854.08</v>
      </c>
    </row>
    <row r="43" spans="1:5" s="25" customFormat="1" ht="12.75">
      <c r="A43" s="6">
        <v>3</v>
      </c>
      <c r="B43" s="6" t="s">
        <v>70</v>
      </c>
      <c r="C43" s="10" t="s">
        <v>46</v>
      </c>
      <c r="D43" s="6" t="s">
        <v>80</v>
      </c>
      <c r="E43" s="6">
        <v>336.2</v>
      </c>
    </row>
    <row r="44" spans="1:5" s="25" customFormat="1" ht="12.75" hidden="1">
      <c r="A44" s="6"/>
      <c r="B44" s="6" t="s">
        <v>48</v>
      </c>
      <c r="C44" s="6"/>
      <c r="D44" s="6"/>
      <c r="E44" s="6">
        <f>E42+E43+E41</f>
        <v>4279.29</v>
      </c>
    </row>
    <row r="45" spans="1:5" s="25" customFormat="1" ht="12.75" hidden="1">
      <c r="A45" s="29"/>
      <c r="B45" s="29"/>
      <c r="C45" s="29"/>
      <c r="D45" s="29"/>
      <c r="E45" s="29"/>
    </row>
    <row r="46" spans="1:5" s="25" customFormat="1" ht="15.75" customHeight="1">
      <c r="A46" s="10" t="s">
        <v>81</v>
      </c>
      <c r="B46" s="10"/>
      <c r="C46" s="10"/>
      <c r="D46" s="10"/>
      <c r="E46" s="10"/>
    </row>
    <row r="47" spans="1:5" s="25" customFormat="1" ht="12.75">
      <c r="A47" s="10" t="s">
        <v>1</v>
      </c>
      <c r="B47" s="10" t="s">
        <v>42</v>
      </c>
      <c r="C47" s="10" t="s">
        <v>2</v>
      </c>
      <c r="D47" s="10" t="s">
        <v>43</v>
      </c>
      <c r="E47" s="10" t="s">
        <v>44</v>
      </c>
    </row>
    <row r="48" spans="1:5" s="25" customFormat="1" ht="27" customHeight="1">
      <c r="A48" s="6">
        <v>1</v>
      </c>
      <c r="B48" s="30" t="s">
        <v>82</v>
      </c>
      <c r="C48" s="10" t="s">
        <v>46</v>
      </c>
      <c r="D48" s="6" t="s">
        <v>83</v>
      </c>
      <c r="E48" s="6">
        <v>288.45</v>
      </c>
    </row>
    <row r="49" spans="1:5" s="25" customFormat="1" ht="12.75" hidden="1">
      <c r="A49" s="6">
        <v>2</v>
      </c>
      <c r="B49" s="30"/>
      <c r="C49" s="10"/>
      <c r="D49" s="10"/>
      <c r="E49" s="10"/>
    </row>
    <row r="50" spans="1:5" s="25" customFormat="1" ht="12.75" hidden="1">
      <c r="A50" s="6">
        <v>3</v>
      </c>
      <c r="B50" s="6"/>
      <c r="C50" s="10"/>
      <c r="D50" s="6"/>
      <c r="E50" s="6"/>
    </row>
    <row r="51" spans="1:5" s="25" customFormat="1" ht="12.75" hidden="1">
      <c r="A51" s="6"/>
      <c r="B51" s="6" t="s">
        <v>48</v>
      </c>
      <c r="C51" s="6"/>
      <c r="D51" s="6"/>
      <c r="E51" s="6">
        <f>E49+E50+E48</f>
        <v>288.45</v>
      </c>
    </row>
    <row r="52" s="25" customFormat="1" ht="12.75" hidden="1"/>
    <row r="53" spans="1:5" s="25" customFormat="1" ht="21.75" customHeight="1">
      <c r="A53" s="10" t="s">
        <v>84</v>
      </c>
      <c r="B53" s="10"/>
      <c r="C53" s="10"/>
      <c r="D53" s="10"/>
      <c r="E53" s="10"/>
    </row>
    <row r="54" spans="1:5" s="25" customFormat="1" ht="12.75">
      <c r="A54" s="10" t="s">
        <v>1</v>
      </c>
      <c r="B54" s="10" t="s">
        <v>42</v>
      </c>
      <c r="C54" s="10" t="s">
        <v>2</v>
      </c>
      <c r="D54" s="10" t="s">
        <v>43</v>
      </c>
      <c r="E54" s="10" t="s">
        <v>44</v>
      </c>
    </row>
    <row r="55" spans="1:5" s="25" customFormat="1" ht="12.75">
      <c r="A55" s="6">
        <v>1</v>
      </c>
      <c r="B55" s="30" t="s">
        <v>85</v>
      </c>
      <c r="C55" s="10" t="s">
        <v>46</v>
      </c>
      <c r="D55" s="6"/>
      <c r="E55" s="6">
        <v>12566.15</v>
      </c>
    </row>
    <row r="56" spans="1:5" s="25" customFormat="1" ht="12.75" hidden="1">
      <c r="A56" s="6">
        <v>2</v>
      </c>
      <c r="B56" s="30"/>
      <c r="C56" s="10"/>
      <c r="D56" s="30"/>
      <c r="E56" s="6"/>
    </row>
    <row r="57" spans="1:5" s="25" customFormat="1" ht="12.75" hidden="1">
      <c r="A57" s="6"/>
      <c r="B57" s="6" t="s">
        <v>48</v>
      </c>
      <c r="C57" s="6"/>
      <c r="D57" s="6"/>
      <c r="E57" s="6">
        <f>E55+E56</f>
        <v>12566.15</v>
      </c>
    </row>
    <row r="58" s="25" customFormat="1" ht="12.75" hidden="1"/>
    <row r="59" spans="1:5" s="25" customFormat="1" ht="17.25" customHeight="1">
      <c r="A59" s="10" t="s">
        <v>86</v>
      </c>
      <c r="B59" s="10"/>
      <c r="C59" s="10"/>
      <c r="D59" s="10"/>
      <c r="E59" s="10"/>
    </row>
    <row r="60" spans="1:5" s="25" customFormat="1" ht="12.75">
      <c r="A60" s="10" t="s">
        <v>1</v>
      </c>
      <c r="B60" s="10" t="s">
        <v>42</v>
      </c>
      <c r="C60" s="10" t="s">
        <v>2</v>
      </c>
      <c r="D60" s="10" t="s">
        <v>43</v>
      </c>
      <c r="E60" s="10" t="s">
        <v>44</v>
      </c>
    </row>
    <row r="61" spans="1:5" s="25" customFormat="1" ht="12.75">
      <c r="A61" s="6">
        <v>1</v>
      </c>
      <c r="B61" s="30" t="s">
        <v>87</v>
      </c>
      <c r="C61" s="10" t="s">
        <v>46</v>
      </c>
      <c r="D61" s="6" t="s">
        <v>88</v>
      </c>
      <c r="E61" s="6">
        <v>7827.97</v>
      </c>
    </row>
    <row r="62" spans="1:5" s="25" customFormat="1" ht="12.75" hidden="1">
      <c r="A62" s="6">
        <v>2</v>
      </c>
      <c r="B62" s="30"/>
      <c r="C62" s="10"/>
      <c r="D62" s="6"/>
      <c r="E62" s="6"/>
    </row>
    <row r="63" spans="1:5" s="25" customFormat="1" ht="12.75" hidden="1">
      <c r="A63" s="6">
        <v>3</v>
      </c>
      <c r="B63" s="30"/>
      <c r="C63" s="10"/>
      <c r="D63" s="30"/>
      <c r="E63" s="6"/>
    </row>
    <row r="64" spans="1:5" s="25" customFormat="1" ht="12.75" hidden="1">
      <c r="A64" s="6"/>
      <c r="B64" s="6" t="s">
        <v>48</v>
      </c>
      <c r="C64" s="6"/>
      <c r="D64" s="6"/>
      <c r="E64" s="6">
        <f>E61++E62+E63</f>
        <v>7827.97</v>
      </c>
    </row>
    <row r="65" s="25" customFormat="1" ht="12.75" hidden="1"/>
    <row r="66" spans="1:5" s="25" customFormat="1" ht="19.5" customHeight="1">
      <c r="A66" s="10" t="s">
        <v>52</v>
      </c>
      <c r="B66" s="10"/>
      <c r="C66" s="10"/>
      <c r="D66" s="10"/>
      <c r="E66" s="10"/>
    </row>
    <row r="67" spans="1:5" s="25" customFormat="1" ht="12.75">
      <c r="A67" s="10" t="s">
        <v>1</v>
      </c>
      <c r="B67" s="10" t="s">
        <v>42</v>
      </c>
      <c r="C67" s="10" t="s">
        <v>2</v>
      </c>
      <c r="D67" s="10" t="s">
        <v>43</v>
      </c>
      <c r="E67" s="10" t="s">
        <v>44</v>
      </c>
    </row>
    <row r="68" spans="1:5" s="25" customFormat="1" ht="12.75">
      <c r="A68" s="6">
        <v>1</v>
      </c>
      <c r="B68" s="6" t="s">
        <v>89</v>
      </c>
      <c r="C68" s="10" t="s">
        <v>46</v>
      </c>
      <c r="D68" s="6" t="s">
        <v>90</v>
      </c>
      <c r="E68" s="6">
        <v>1174.86</v>
      </c>
    </row>
    <row r="69" spans="1:5" ht="12.75" hidden="1">
      <c r="A69" s="31">
        <v>2</v>
      </c>
      <c r="B69" s="32"/>
      <c r="C69" s="13"/>
      <c r="D69" s="31"/>
      <c r="E69" s="31"/>
    </row>
    <row r="70" spans="1:5" ht="12.75" hidden="1">
      <c r="A70" s="31">
        <v>3</v>
      </c>
      <c r="B70" s="32"/>
      <c r="C70" s="13"/>
      <c r="D70" s="32"/>
      <c r="E70" s="31"/>
    </row>
    <row r="71" spans="1:5" ht="12.75" hidden="1">
      <c r="A71" s="33"/>
      <c r="B71" s="33" t="s">
        <v>48</v>
      </c>
      <c r="C71" s="33"/>
      <c r="D71" s="33"/>
      <c r="E71" s="33">
        <f>E68++E69+E70</f>
        <v>1174.86</v>
      </c>
    </row>
    <row r="72" ht="12.75" hidden="1"/>
    <row r="73" ht="12.75" hidden="1"/>
    <row r="74" spans="1:5" ht="12.75" hidden="1">
      <c r="A74" s="34"/>
      <c r="B74" s="34" t="s">
        <v>55</v>
      </c>
      <c r="C74" s="34"/>
      <c r="D74" s="34"/>
      <c r="E74" s="34">
        <f>E7+E14+E20+E26+E32+E38+E44+E51+E57+E64+E71</f>
        <v>80211.40999999999</v>
      </c>
    </row>
  </sheetData>
  <sheetProtection selectLockedCells="1" selectUnlockedCells="1"/>
  <mergeCells count="11">
    <mergeCell ref="A1:E1"/>
    <mergeCell ref="A9:E9"/>
    <mergeCell ref="A15:E15"/>
    <mergeCell ref="A21:E21"/>
    <mergeCell ref="A28:E28"/>
    <mergeCell ref="A33:E33"/>
    <mergeCell ref="A39:E39"/>
    <mergeCell ref="A46:E46"/>
    <mergeCell ref="A53:E53"/>
    <mergeCell ref="A59:E59"/>
    <mergeCell ref="A66:E66"/>
  </mergeCells>
  <printOptions/>
  <pageMargins left="0.7875" right="0.7875" top="1.0527777777777778" bottom="0.4618055555555556" header="0.7875" footer="0.19652777777777777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2018-01-23T13:52:02Z</cp:lastPrinted>
  <dcterms:modified xsi:type="dcterms:W3CDTF">2018-04-02T06:09:19Z</dcterms:modified>
  <cp:category/>
  <cp:version/>
  <cp:contentType/>
  <cp:contentStatus/>
  <cp:revision>207</cp:revision>
</cp:coreProperties>
</file>